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9" i="1" l="1"/>
  <c r="G22" i="1"/>
  <c r="G49" i="1"/>
  <c r="G51" i="1"/>
  <c r="I23" i="1"/>
  <c r="K24" i="1"/>
  <c r="I22" i="1"/>
  <c r="I24" i="1"/>
  <c r="K23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U51" i="1"/>
  <c r="G50" i="1"/>
  <c r="V54" i="1"/>
  <c r="G24" i="1"/>
  <c r="U20" i="1"/>
</calcChain>
</file>

<file path=xl/comments1.xml><?xml version="1.0" encoding="utf-8"?>
<comments xmlns="http://schemas.openxmlformats.org/spreadsheetml/2006/main">
  <authors>
    <author>Ken</author>
  </authors>
  <commentList>
    <comment ref="W29" authorId="0">
      <text>
        <r>
          <rPr>
            <b/>
            <sz val="11"/>
            <color indexed="81"/>
            <rFont val="Tahoma"/>
            <family val="2"/>
          </rPr>
          <t>Ken:</t>
        </r>
        <r>
          <rPr>
            <sz val="11"/>
            <color indexed="81"/>
            <rFont val="Tahoma"/>
            <family val="2"/>
          </rPr>
          <t xml:space="preserve">
Atlantis has 35 berths</t>
        </r>
      </text>
    </comment>
    <comment ref="W54" authorId="0">
      <text>
        <r>
          <rPr>
            <b/>
            <sz val="11"/>
            <color indexed="81"/>
            <rFont val="Tahoma"/>
            <family val="2"/>
          </rPr>
          <t>Ken:</t>
        </r>
        <r>
          <rPr>
            <sz val="11"/>
            <color indexed="81"/>
            <rFont val="Tahoma"/>
            <family val="2"/>
          </rPr>
          <t xml:space="preserve">
Niel Armstrong has 24 berths</t>
        </r>
      </text>
    </comment>
  </commentList>
</comments>
</file>

<file path=xl/sharedStrings.xml><?xml version="1.0" encoding="utf-8"?>
<sst xmlns="http://schemas.openxmlformats.org/spreadsheetml/2006/main" count="427" uniqueCount="91">
  <si>
    <t>Day</t>
  </si>
  <si>
    <t>Process Ship</t>
  </si>
  <si>
    <t>0000-0200</t>
  </si>
  <si>
    <t>0200-0400</t>
  </si>
  <si>
    <t>0400-0600</t>
  </si>
  <si>
    <t>0600-0800</t>
  </si>
  <si>
    <t>0800-1000</t>
  </si>
  <si>
    <t>1000-1200</t>
  </si>
  <si>
    <t>1200-1400</t>
  </si>
  <si>
    <t>1400-1600</t>
  </si>
  <si>
    <t>1600-1800</t>
  </si>
  <si>
    <t>1800-2000</t>
  </si>
  <si>
    <t>2000-2200</t>
  </si>
  <si>
    <t>2200-2400</t>
  </si>
  <si>
    <t>Survey Ship</t>
  </si>
  <si>
    <t>CTD - 500 m</t>
  </si>
  <si>
    <t>CTD - 1000 m</t>
  </si>
  <si>
    <t>Poop run</t>
  </si>
  <si>
    <t xml:space="preserve">Poop runs are not scheduled for the survey ship as it will be moving…  </t>
  </si>
  <si>
    <t>Optics / CTD</t>
  </si>
  <si>
    <t xml:space="preserve">Optics / CTD </t>
  </si>
  <si>
    <t>Mocness</t>
  </si>
  <si>
    <t>zoo tow</t>
  </si>
  <si>
    <t>Mesoscale CTD Survey</t>
  </si>
  <si>
    <t>Submeso-scale tow survey</t>
  </si>
  <si>
    <t>Optics / CTD are shallow ~250 m - not sure how we do that and the tow-yo work</t>
  </si>
  <si>
    <t>Pump</t>
  </si>
  <si>
    <t>Mesoscale Tow Survey</t>
  </si>
  <si>
    <t>Deploy float &amp;, gliders</t>
  </si>
  <si>
    <t>Deploy Traps &amp; Exp Array</t>
  </si>
  <si>
    <t>Redeploy exp array</t>
  </si>
  <si>
    <t>Recover 3-day traps</t>
  </si>
  <si>
    <t>Recover 4-day traps</t>
  </si>
  <si>
    <t>Recover 5-day traps</t>
  </si>
  <si>
    <t>Recover exp array</t>
  </si>
  <si>
    <t>State 1</t>
  </si>
  <si>
    <t>State 2</t>
  </si>
  <si>
    <t>State 3</t>
  </si>
  <si>
    <t>Fin</t>
  </si>
  <si>
    <t>WH to 47N 20W</t>
  </si>
  <si>
    <t>nm</t>
  </si>
  <si>
    <t>days at 10 kn</t>
  </si>
  <si>
    <t>days on site</t>
  </si>
  <si>
    <t>total</t>
  </si>
  <si>
    <t>Pump+Th</t>
  </si>
  <si>
    <t>can help when not towing</t>
  </si>
  <si>
    <t>can help when not CTD'ing</t>
  </si>
  <si>
    <t>Process Ship Time</t>
  </si>
  <si>
    <t>Activities on Process Ship</t>
  </si>
  <si>
    <t># events</t>
  </si>
  <si>
    <t># people</t>
  </si>
  <si>
    <t>&lt;24</t>
  </si>
  <si>
    <t>3x10 traps  6x Exp array</t>
  </si>
  <si>
    <t>Notes…</t>
  </si>
  <si>
    <t>Survey Ship Time</t>
  </si>
  <si>
    <t xml:space="preserve">Chiefs </t>
  </si>
  <si>
    <t>together</t>
  </si>
  <si>
    <t>Activities on Survey Ship</t>
  </si>
  <si>
    <t>Chiefs (might be from the above list too)</t>
  </si>
  <si>
    <t>Weather</t>
  </si>
  <si>
    <t>Seattle to Station P</t>
  </si>
  <si>
    <t>WH to PAP</t>
  </si>
  <si>
    <t xml:space="preserve">SH to PAP </t>
  </si>
  <si>
    <t>Sea to StaP</t>
  </si>
  <si>
    <t>(incl. 2 weather)</t>
  </si>
  <si>
    <t>Optics</t>
  </si>
  <si>
    <t>Phyto/micro</t>
  </si>
  <si>
    <t>Hydro-CTD</t>
  </si>
  <si>
    <t>Hydro-tow</t>
  </si>
  <si>
    <t>FCM, daily vertical net</t>
  </si>
  <si>
    <t>includes camera &amp; other particle folks</t>
  </si>
  <si>
    <t>Zooplankton</t>
  </si>
  <si>
    <t>Zoo rates</t>
  </si>
  <si>
    <t>Phyto- community</t>
  </si>
  <si>
    <t>Phyto- rates</t>
  </si>
  <si>
    <t>Export- flux</t>
  </si>
  <si>
    <t>aggreg/dissagg experiments; camera PSD</t>
  </si>
  <si>
    <t>FCM, Fv/Fm</t>
  </si>
  <si>
    <t>Prod from Phyto, micro, virus</t>
  </si>
  <si>
    <t>optics</t>
  </si>
  <si>
    <t>on CTD, uw and other platforms</t>
  </si>
  <si>
    <t>4 traps + 2 other arrays</t>
  </si>
  <si>
    <t>Export particle &amp; processes</t>
  </si>
  <si>
    <t>experimental (work with MOCNESS folks)</t>
  </si>
  <si>
    <t>day/night MOCNESS (work with zoo rates folks)</t>
  </si>
  <si>
    <t>Pick up  gliders, etc.</t>
  </si>
  <si>
    <t>Ship Schedule v4</t>
  </si>
  <si>
    <t>Southampton</t>
  </si>
  <si>
    <t>Time allocated for waste disposal away from the target water parcel.</t>
  </si>
  <si>
    <t>CTD water jockeys &amp; analysts salts/C parameters &amp; other teams</t>
  </si>
  <si>
    <t>zoo tow -  only done if people need specimens to torture - done in the dark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</si>
</sst>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"/>
  </numFmts>
  <fonts count="15" x14ac:knownFonts="1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A5A5A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rgb="FFEBF1DE"/>
        <bgColor rgb="FF000000"/>
      </patternFill>
    </fill>
    <fill>
      <patternFill patternType="solid">
        <fgColor theme="4"/>
      </patternFill>
    </fill>
    <fill>
      <patternFill patternType="solid">
        <fgColor rgb="FFFFCC99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uble">
        <color rgb="FF3F3F3F"/>
      </top>
      <bottom/>
      <diagonal/>
    </border>
  </borders>
  <cellStyleXfs count="52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1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12" borderId="2" applyNumberFormat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1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15" fontId="0" fillId="0" borderId="0" xfId="0" applyNumberFormat="1"/>
    <xf numFmtId="0" fontId="1" fillId="5" borderId="0" xfId="4"/>
    <xf numFmtId="0" fontId="1" fillId="11" borderId="0" xfId="10" applyAlignment="1">
      <alignment wrapText="1"/>
    </xf>
    <xf numFmtId="0" fontId="1" fillId="7" borderId="0" xfId="6"/>
    <xf numFmtId="0" fontId="0" fillId="9" borderId="0" xfId="8" applyFont="1"/>
    <xf numFmtId="0" fontId="0" fillId="11" borderId="0" xfId="10" applyFont="1" applyAlignment="1">
      <alignment wrapText="1"/>
    </xf>
    <xf numFmtId="0" fontId="1" fillId="11" borderId="0" xfId="10"/>
    <xf numFmtId="0" fontId="0" fillId="5" borderId="0" xfId="4" applyFont="1" applyAlignment="1">
      <alignment wrapText="1"/>
    </xf>
    <xf numFmtId="0" fontId="4" fillId="4" borderId="0" xfId="3"/>
    <xf numFmtId="0" fontId="4" fillId="4" borderId="0" xfId="3" applyAlignment="1">
      <alignment wrapText="1"/>
    </xf>
    <xf numFmtId="0" fontId="3" fillId="3" borderId="0" xfId="2" applyAlignment="1">
      <alignment wrapText="1"/>
    </xf>
    <xf numFmtId="0" fontId="2" fillId="2" borderId="1" xfId="1" applyBorder="1"/>
    <xf numFmtId="0" fontId="6" fillId="8" borderId="0" xfId="7" applyAlignment="1">
      <alignment wrapText="1"/>
    </xf>
    <xf numFmtId="0" fontId="6" fillId="10" borderId="0" xfId="9" applyAlignment="1">
      <alignment wrapText="1"/>
    </xf>
    <xf numFmtId="0" fontId="6" fillId="6" borderId="0" xfId="5" applyAlignment="1">
      <alignment wrapText="1"/>
    </xf>
    <xf numFmtId="0" fontId="6" fillId="10" borderId="0" xfId="9"/>
    <xf numFmtId="0" fontId="6" fillId="8" borderId="0" xfId="7"/>
    <xf numFmtId="0" fontId="6" fillId="13" borderId="0" xfId="174" applyAlignment="1">
      <alignment wrapText="1"/>
    </xf>
    <xf numFmtId="0" fontId="9" fillId="15" borderId="0" xfId="0" applyFont="1" applyFill="1"/>
    <xf numFmtId="0" fontId="10" fillId="12" borderId="2" xfId="173"/>
    <xf numFmtId="0" fontId="6" fillId="14" borderId="0" xfId="175"/>
    <xf numFmtId="0" fontId="6" fillId="16" borderId="0" xfId="312"/>
    <xf numFmtId="0" fontId="6" fillId="6" borderId="0" xfId="5"/>
    <xf numFmtId="0" fontId="5" fillId="0" borderId="3" xfId="0" applyFont="1" applyBorder="1"/>
    <xf numFmtId="0" fontId="0" fillId="0" borderId="4" xfId="0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4" borderId="0" xfId="3" applyBorder="1"/>
    <xf numFmtId="0" fontId="0" fillId="0" borderId="0" xfId="0" applyBorder="1"/>
    <xf numFmtId="0" fontId="0" fillId="0" borderId="7" xfId="0" applyBorder="1"/>
    <xf numFmtId="0" fontId="6" fillId="13" borderId="0" xfId="174" applyBorder="1" applyAlignment="1">
      <alignment wrapText="1"/>
    </xf>
    <xf numFmtId="0" fontId="0" fillId="0" borderId="0" xfId="0" applyBorder="1" applyAlignment="1">
      <alignment wrapText="1"/>
    </xf>
    <xf numFmtId="0" fontId="0" fillId="7" borderId="0" xfId="6" applyFont="1" applyBorder="1"/>
    <xf numFmtId="0" fontId="0" fillId="0" borderId="0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5" fillId="0" borderId="9" xfId="0" applyFont="1" applyBorder="1"/>
    <xf numFmtId="0" fontId="0" fillId="0" borderId="1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" fontId="0" fillId="0" borderId="9" xfId="0" applyNumberFormat="1" applyBorder="1"/>
    <xf numFmtId="0" fontId="0" fillId="0" borderId="6" xfId="0" applyBorder="1" applyAlignment="1">
      <alignment horizontal="right"/>
    </xf>
    <xf numFmtId="164" fontId="0" fillId="0" borderId="7" xfId="0" applyNumberFormat="1" applyBorder="1"/>
    <xf numFmtId="0" fontId="11" fillId="0" borderId="4" xfId="5" applyFont="1" applyFill="1" applyBorder="1" applyAlignment="1">
      <alignment wrapText="1"/>
    </xf>
    <xf numFmtId="0" fontId="0" fillId="0" borderId="4" xfId="0" applyFill="1" applyBorder="1"/>
    <xf numFmtId="0" fontId="6" fillId="6" borderId="0" xfId="5" applyBorder="1" applyAlignment="1">
      <alignment wrapText="1"/>
    </xf>
    <xf numFmtId="0" fontId="6" fillId="8" borderId="0" xfId="7" applyBorder="1" applyAlignment="1">
      <alignment wrapText="1"/>
    </xf>
    <xf numFmtId="0" fontId="5" fillId="0" borderId="0" xfId="0" applyFont="1" applyBorder="1"/>
    <xf numFmtId="164" fontId="0" fillId="0" borderId="9" xfId="0" applyNumberFormat="1" applyBorder="1"/>
    <xf numFmtId="0" fontId="12" fillId="17" borderId="1" xfId="463"/>
    <xf numFmtId="41" fontId="12" fillId="17" borderId="1" xfId="463" applyNumberFormat="1"/>
    <xf numFmtId="164" fontId="0" fillId="0" borderId="0" xfId="0" applyNumberFormat="1"/>
    <xf numFmtId="0" fontId="0" fillId="0" borderId="8" xfId="0" applyBorder="1" applyAlignment="1">
      <alignment horizontal="right"/>
    </xf>
    <xf numFmtId="164" fontId="0" fillId="0" borderId="10" xfId="0" applyNumberFormat="1" applyBorder="1"/>
    <xf numFmtId="0" fontId="6" fillId="18" borderId="0" xfId="10" applyFont="1" applyFill="1" applyBorder="1" applyAlignment="1">
      <alignment wrapText="1"/>
    </xf>
    <xf numFmtId="1" fontId="0" fillId="0" borderId="0" xfId="0" applyNumberFormat="1" applyBorder="1"/>
    <xf numFmtId="0" fontId="0" fillId="0" borderId="0" xfId="0" applyFill="1" applyBorder="1"/>
    <xf numFmtId="0" fontId="11" fillId="0" borderId="0" xfId="1" applyFont="1" applyFill="1" applyBorder="1"/>
    <xf numFmtId="0" fontId="0" fillId="0" borderId="0" xfId="0" applyAlignment="1">
      <alignment horizontal="center" wrapText="1"/>
    </xf>
    <xf numFmtId="0" fontId="10" fillId="12" borderId="11" xfId="173" applyBorder="1" applyAlignment="1">
      <alignment horizontal="center" vertical="center"/>
    </xf>
    <xf numFmtId="0" fontId="10" fillId="12" borderId="0" xfId="173" applyBorder="1" applyAlignment="1">
      <alignment horizontal="center" vertical="center"/>
    </xf>
  </cellXfs>
  <cellStyles count="520">
    <cellStyle name="20% - Accent1" xfId="4" builtinId="30"/>
    <cellStyle name="20% - Accent2" xfId="6" builtinId="34"/>
    <cellStyle name="20% - Accent3" xfId="8" builtinId="38"/>
    <cellStyle name="20% - Accent4" xfId="10" builtinId="42"/>
    <cellStyle name="60% - Accent4" xfId="174" builtinId="44"/>
    <cellStyle name="Accent1" xfId="312" builtinId="29"/>
    <cellStyle name="Accent2" xfId="5" builtinId="33"/>
    <cellStyle name="Accent3" xfId="7" builtinId="37"/>
    <cellStyle name="Accent4" xfId="9" builtinId="41"/>
    <cellStyle name="Accent6" xfId="175" builtinId="49"/>
    <cellStyle name="Bad" xfId="2" builtinId="27"/>
    <cellStyle name="Check Cell" xfId="173" builtinId="23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Good" xfId="1" builtinId="26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Input" xfId="463" builtinId="20"/>
    <cellStyle name="Neutral" xfId="3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6"/>
  <sheetViews>
    <sheetView tabSelected="1" workbookViewId="0">
      <selection activeCell="C2" sqref="C2"/>
    </sheetView>
  </sheetViews>
  <sheetFormatPr baseColWidth="10" defaultColWidth="10.6640625" defaultRowHeight="15" x14ac:dyDescent="0"/>
  <cols>
    <col min="4" max="4" width="13.33203125" customWidth="1"/>
    <col min="5" max="5" width="10.83203125" customWidth="1"/>
    <col min="7" max="7" width="12" customWidth="1"/>
  </cols>
  <sheetData>
    <row r="1" spans="1:31">
      <c r="A1" s="1" t="s">
        <v>86</v>
      </c>
      <c r="C1" s="2">
        <v>42564</v>
      </c>
    </row>
    <row r="3" spans="1:31">
      <c r="B3" s="1" t="s">
        <v>1</v>
      </c>
      <c r="E3" s="23" t="s">
        <v>35</v>
      </c>
      <c r="F3" s="23" t="s">
        <v>35</v>
      </c>
      <c r="G3" s="23" t="s">
        <v>35</v>
      </c>
      <c r="H3" s="23" t="s">
        <v>35</v>
      </c>
      <c r="I3" s="23" t="s">
        <v>35</v>
      </c>
      <c r="J3" s="23" t="s">
        <v>35</v>
      </c>
      <c r="K3" s="23" t="s">
        <v>35</v>
      </c>
      <c r="L3" s="23" t="s">
        <v>35</v>
      </c>
      <c r="N3" s="24" t="s">
        <v>36</v>
      </c>
      <c r="O3" s="24" t="s">
        <v>36</v>
      </c>
      <c r="P3" s="24" t="s">
        <v>36</v>
      </c>
      <c r="Q3" s="24" t="s">
        <v>36</v>
      </c>
      <c r="R3" s="24" t="s">
        <v>36</v>
      </c>
      <c r="S3" s="24" t="s">
        <v>36</v>
      </c>
      <c r="T3" s="24" t="s">
        <v>36</v>
      </c>
      <c r="U3" s="24" t="s">
        <v>36</v>
      </c>
      <c r="W3" s="22" t="s">
        <v>37</v>
      </c>
      <c r="X3" s="22" t="s">
        <v>37</v>
      </c>
      <c r="Y3" s="22" t="s">
        <v>37</v>
      </c>
      <c r="Z3" s="22" t="s">
        <v>37</v>
      </c>
      <c r="AA3" s="22" t="s">
        <v>37</v>
      </c>
      <c r="AB3" s="22" t="s">
        <v>37</v>
      </c>
      <c r="AC3" s="22" t="s">
        <v>37</v>
      </c>
      <c r="AD3" s="22" t="s">
        <v>37</v>
      </c>
      <c r="AE3" s="22" t="s">
        <v>37</v>
      </c>
    </row>
    <row r="4" spans="1:31" s="1" customFormat="1">
      <c r="B4" s="1" t="s">
        <v>0</v>
      </c>
      <c r="E4" s="1">
        <v>1</v>
      </c>
      <c r="F4" s="1">
        <f t="shared" ref="F4:L4" si="0">E4+1</f>
        <v>2</v>
      </c>
      <c r="G4" s="1">
        <f t="shared" si="0"/>
        <v>3</v>
      </c>
      <c r="H4" s="1">
        <f t="shared" si="0"/>
        <v>4</v>
      </c>
      <c r="I4" s="1">
        <f t="shared" si="0"/>
        <v>5</v>
      </c>
      <c r="J4" s="1">
        <f t="shared" si="0"/>
        <v>6</v>
      </c>
      <c r="K4" s="1">
        <f t="shared" si="0"/>
        <v>7</v>
      </c>
      <c r="L4" s="1">
        <f t="shared" si="0"/>
        <v>8</v>
      </c>
      <c r="M4" s="1">
        <f t="shared" ref="M4" si="1">L4+1</f>
        <v>9</v>
      </c>
      <c r="N4" s="1">
        <f t="shared" ref="N4" si="2">M4+1</f>
        <v>10</v>
      </c>
      <c r="O4" s="1">
        <f t="shared" ref="O4" si="3">N4+1</f>
        <v>11</v>
      </c>
      <c r="P4" s="1">
        <f t="shared" ref="P4" si="4">O4+1</f>
        <v>12</v>
      </c>
      <c r="Q4" s="1">
        <f t="shared" ref="Q4" si="5">P4+1</f>
        <v>13</v>
      </c>
      <c r="R4" s="1">
        <f t="shared" ref="R4" si="6">Q4+1</f>
        <v>14</v>
      </c>
      <c r="S4" s="1">
        <f t="shared" ref="S4" si="7">R4+1</f>
        <v>15</v>
      </c>
      <c r="T4" s="1">
        <f t="shared" ref="T4" si="8">S4+1</f>
        <v>16</v>
      </c>
      <c r="U4" s="1">
        <f t="shared" ref="U4" si="9">T4+1</f>
        <v>17</v>
      </c>
      <c r="V4" s="1">
        <f t="shared" ref="V4" si="10">U4+1</f>
        <v>18</v>
      </c>
      <c r="W4" s="1">
        <f t="shared" ref="W4" si="11">V4+1</f>
        <v>19</v>
      </c>
      <c r="X4" s="1">
        <f t="shared" ref="X4" si="12">W4+1</f>
        <v>20</v>
      </c>
      <c r="Y4" s="1">
        <f t="shared" ref="Y4" si="13">X4+1</f>
        <v>21</v>
      </c>
      <c r="Z4" s="1">
        <f t="shared" ref="Z4" si="14">Y4+1</f>
        <v>22</v>
      </c>
      <c r="AA4" s="1">
        <f t="shared" ref="AA4" si="15">Z4+1</f>
        <v>23</v>
      </c>
      <c r="AB4" s="1">
        <f t="shared" ref="AB4" si="16">AA4+1</f>
        <v>24</v>
      </c>
      <c r="AC4" s="1">
        <f t="shared" ref="AC4" si="17">AB4+1</f>
        <v>25</v>
      </c>
      <c r="AD4" s="1">
        <f t="shared" ref="AD4" si="18">AC4+1</f>
        <v>26</v>
      </c>
      <c r="AE4" s="1">
        <f t="shared" ref="AE4" si="19">AD4+1</f>
        <v>27</v>
      </c>
    </row>
    <row r="5" spans="1:31" ht="46" thickBot="1">
      <c r="B5" t="s">
        <v>2</v>
      </c>
      <c r="E5" s="9" t="s">
        <v>28</v>
      </c>
      <c r="F5" s="5" t="s">
        <v>15</v>
      </c>
      <c r="G5" s="10" t="s">
        <v>21</v>
      </c>
      <c r="H5" s="5" t="s">
        <v>15</v>
      </c>
      <c r="I5" s="5" t="s">
        <v>15</v>
      </c>
      <c r="J5" s="5" t="s">
        <v>15</v>
      </c>
      <c r="K5" s="5" t="s">
        <v>15</v>
      </c>
      <c r="L5" s="10" t="s">
        <v>21</v>
      </c>
      <c r="M5" s="53" t="s">
        <v>59</v>
      </c>
      <c r="N5" s="5" t="s">
        <v>15</v>
      </c>
      <c r="O5" s="5" t="s">
        <v>15</v>
      </c>
      <c r="P5" s="10" t="s">
        <v>21</v>
      </c>
      <c r="Q5" s="5" t="s">
        <v>15</v>
      </c>
      <c r="R5" s="5" t="s">
        <v>15</v>
      </c>
      <c r="S5" s="5" t="s">
        <v>15</v>
      </c>
      <c r="T5" s="5" t="s">
        <v>15</v>
      </c>
      <c r="U5" s="10" t="s">
        <v>21</v>
      </c>
      <c r="V5" s="54" t="s">
        <v>59</v>
      </c>
      <c r="W5" s="5" t="s">
        <v>15</v>
      </c>
      <c r="X5" s="5" t="s">
        <v>15</v>
      </c>
      <c r="Y5" s="10" t="s">
        <v>21</v>
      </c>
      <c r="Z5" s="5" t="s">
        <v>15</v>
      </c>
      <c r="AA5" s="5" t="s">
        <v>15</v>
      </c>
      <c r="AB5" s="5" t="s">
        <v>15</v>
      </c>
      <c r="AC5" s="5" t="s">
        <v>15</v>
      </c>
      <c r="AD5" s="10" t="s">
        <v>21</v>
      </c>
      <c r="AE5" s="9" t="s">
        <v>85</v>
      </c>
    </row>
    <row r="6" spans="1:31" ht="17" thickTop="1" thickBot="1">
      <c r="B6" t="s">
        <v>3</v>
      </c>
      <c r="E6" s="3"/>
      <c r="F6" s="21" t="s">
        <v>17</v>
      </c>
      <c r="G6" s="10" t="s">
        <v>21</v>
      </c>
      <c r="H6" s="21" t="s">
        <v>17</v>
      </c>
      <c r="I6" s="21" t="s">
        <v>17</v>
      </c>
      <c r="J6" s="21" t="s">
        <v>17</v>
      </c>
      <c r="K6" s="21" t="s">
        <v>17</v>
      </c>
      <c r="L6" s="10" t="s">
        <v>21</v>
      </c>
      <c r="M6" s="53"/>
      <c r="O6" s="21" t="s">
        <v>17</v>
      </c>
      <c r="P6" s="10" t="s">
        <v>21</v>
      </c>
      <c r="Q6" s="21" t="s">
        <v>17</v>
      </c>
      <c r="R6" s="21" t="s">
        <v>17</v>
      </c>
      <c r="S6" s="21" t="s">
        <v>17</v>
      </c>
      <c r="T6" s="21" t="s">
        <v>17</v>
      </c>
      <c r="U6" s="10" t="s">
        <v>21</v>
      </c>
      <c r="V6" s="53"/>
      <c r="X6" s="21" t="s">
        <v>17</v>
      </c>
      <c r="Y6" s="10" t="s">
        <v>21</v>
      </c>
      <c r="Z6" s="21" t="s">
        <v>17</v>
      </c>
      <c r="AA6" s="21" t="s">
        <v>17</v>
      </c>
      <c r="AB6" s="21" t="s">
        <v>17</v>
      </c>
      <c r="AC6" s="21" t="s">
        <v>17</v>
      </c>
      <c r="AD6" s="10" t="s">
        <v>21</v>
      </c>
      <c r="AE6" s="3"/>
    </row>
    <row r="7" spans="1:31" ht="16" thickTop="1">
      <c r="B7" t="s">
        <v>4</v>
      </c>
      <c r="E7" s="3"/>
      <c r="F7" s="13" t="s">
        <v>22</v>
      </c>
      <c r="G7" s="13" t="s">
        <v>22</v>
      </c>
      <c r="H7" s="13" t="s">
        <v>22</v>
      </c>
      <c r="I7" s="13" t="s">
        <v>22</v>
      </c>
      <c r="J7" s="13" t="s">
        <v>22</v>
      </c>
      <c r="K7" s="13" t="s">
        <v>22</v>
      </c>
      <c r="L7" s="13" t="s">
        <v>22</v>
      </c>
      <c r="M7" s="53"/>
      <c r="N7" s="13" t="s">
        <v>22</v>
      </c>
      <c r="O7" s="13" t="s">
        <v>22</v>
      </c>
      <c r="P7" s="13" t="s">
        <v>22</v>
      </c>
      <c r="Q7" s="13" t="s">
        <v>22</v>
      </c>
      <c r="R7" s="13" t="s">
        <v>22</v>
      </c>
      <c r="S7" s="13" t="s">
        <v>22</v>
      </c>
      <c r="T7" s="13" t="s">
        <v>22</v>
      </c>
      <c r="U7" s="13" t="s">
        <v>22</v>
      </c>
      <c r="V7" s="53"/>
      <c r="W7" s="13" t="s">
        <v>22</v>
      </c>
      <c r="X7" s="13" t="s">
        <v>22</v>
      </c>
      <c r="Y7" s="13" t="s">
        <v>22</v>
      </c>
      <c r="Z7" s="13" t="s">
        <v>22</v>
      </c>
      <c r="AA7" s="13" t="s">
        <v>22</v>
      </c>
      <c r="AB7" s="13" t="s">
        <v>22</v>
      </c>
      <c r="AC7" s="13" t="s">
        <v>22</v>
      </c>
      <c r="AD7" s="13" t="s">
        <v>22</v>
      </c>
      <c r="AE7" s="3"/>
    </row>
    <row r="8" spans="1:31" ht="45">
      <c r="B8" t="s">
        <v>5</v>
      </c>
      <c r="E8" s="19" t="s">
        <v>29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  <c r="L8" s="5" t="s">
        <v>15</v>
      </c>
      <c r="M8" s="53"/>
      <c r="N8" s="19" t="s">
        <v>29</v>
      </c>
      <c r="O8" s="5" t="s">
        <v>15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15</v>
      </c>
      <c r="U8" s="5" t="s">
        <v>15</v>
      </c>
      <c r="V8" s="53"/>
      <c r="W8" s="19" t="s">
        <v>29</v>
      </c>
      <c r="X8" s="5" t="s">
        <v>15</v>
      </c>
      <c r="Y8" s="5" t="s">
        <v>15</v>
      </c>
      <c r="Z8" s="5" t="s">
        <v>15</v>
      </c>
      <c r="AA8" s="5" t="s">
        <v>15</v>
      </c>
      <c r="AB8" s="5" t="s">
        <v>15</v>
      </c>
      <c r="AC8" s="5" t="s">
        <v>15</v>
      </c>
      <c r="AD8" s="5" t="s">
        <v>15</v>
      </c>
    </row>
    <row r="9" spans="1:31">
      <c r="B9" t="s">
        <v>6</v>
      </c>
      <c r="E9" s="19"/>
      <c r="M9" s="53"/>
      <c r="N9" s="19"/>
      <c r="V9" s="53"/>
      <c r="W9" s="19"/>
    </row>
    <row r="10" spans="1:31">
      <c r="B10" t="s">
        <v>7</v>
      </c>
      <c r="F10" s="10" t="s">
        <v>21</v>
      </c>
      <c r="K10" s="10" t="s">
        <v>21</v>
      </c>
      <c r="M10" s="53"/>
      <c r="O10" s="10" t="s">
        <v>21</v>
      </c>
      <c r="T10" s="10" t="s">
        <v>21</v>
      </c>
      <c r="V10" s="53"/>
      <c r="X10" s="10" t="s">
        <v>21</v>
      </c>
      <c r="AC10" s="10" t="s">
        <v>21</v>
      </c>
    </row>
    <row r="11" spans="1:31">
      <c r="B11" t="s">
        <v>8</v>
      </c>
      <c r="E11" s="6" t="s">
        <v>16</v>
      </c>
      <c r="F11" s="11" t="s">
        <v>21</v>
      </c>
      <c r="G11" s="20" t="s">
        <v>16</v>
      </c>
      <c r="H11" s="6" t="s">
        <v>16</v>
      </c>
      <c r="I11" s="6" t="s">
        <v>16</v>
      </c>
      <c r="J11" s="6" t="s">
        <v>16</v>
      </c>
      <c r="K11" s="11" t="s">
        <v>21</v>
      </c>
      <c r="L11" s="6" t="s">
        <v>16</v>
      </c>
      <c r="M11" s="53"/>
      <c r="N11" s="6" t="s">
        <v>16</v>
      </c>
      <c r="O11" s="11" t="s">
        <v>21</v>
      </c>
      <c r="P11" s="20" t="s">
        <v>16</v>
      </c>
      <c r="Q11" s="6" t="s">
        <v>16</v>
      </c>
      <c r="R11" s="6" t="s">
        <v>16</v>
      </c>
      <c r="S11" s="6" t="s">
        <v>16</v>
      </c>
      <c r="T11" s="11" t="s">
        <v>21</v>
      </c>
      <c r="U11" s="6" t="s">
        <v>16</v>
      </c>
      <c r="V11" s="53"/>
      <c r="W11" s="6" t="s">
        <v>16</v>
      </c>
      <c r="X11" s="11" t="s">
        <v>21</v>
      </c>
      <c r="Y11" s="20" t="s">
        <v>16</v>
      </c>
      <c r="Z11" s="6" t="s">
        <v>16</v>
      </c>
      <c r="AA11" s="6" t="s">
        <v>16</v>
      </c>
      <c r="AB11" s="6" t="s">
        <v>16</v>
      </c>
      <c r="AC11" s="11" t="s">
        <v>21</v>
      </c>
      <c r="AD11" s="6" t="s">
        <v>16</v>
      </c>
    </row>
    <row r="12" spans="1:31" ht="30">
      <c r="B12" t="s">
        <v>9</v>
      </c>
      <c r="F12" s="10" t="s">
        <v>21</v>
      </c>
      <c r="H12" s="12" t="s">
        <v>34</v>
      </c>
      <c r="I12" s="19" t="s">
        <v>30</v>
      </c>
      <c r="K12" s="10" t="s">
        <v>21</v>
      </c>
      <c r="L12" s="12" t="s">
        <v>34</v>
      </c>
      <c r="M12" s="53"/>
      <c r="O12" s="10" t="s">
        <v>21</v>
      </c>
      <c r="Q12" s="12" t="s">
        <v>34</v>
      </c>
      <c r="R12" s="19" t="s">
        <v>30</v>
      </c>
      <c r="T12" s="10" t="s">
        <v>21</v>
      </c>
      <c r="U12" s="12" t="s">
        <v>34</v>
      </c>
      <c r="V12" s="53"/>
      <c r="X12" s="10" t="s">
        <v>21</v>
      </c>
      <c r="Z12" s="12" t="s">
        <v>34</v>
      </c>
      <c r="AA12" s="19" t="s">
        <v>30</v>
      </c>
      <c r="AC12" s="10" t="s">
        <v>21</v>
      </c>
      <c r="AD12" s="12" t="s">
        <v>34</v>
      </c>
    </row>
    <row r="13" spans="1:31">
      <c r="B13" t="s">
        <v>10</v>
      </c>
      <c r="M13" s="53"/>
      <c r="V13" s="53"/>
    </row>
    <row r="14" spans="1:31" ht="16" thickBot="1">
      <c r="B14" t="s">
        <v>11</v>
      </c>
      <c r="E14" s="5" t="s">
        <v>15</v>
      </c>
      <c r="F14" s="5" t="s">
        <v>15</v>
      </c>
      <c r="G14" s="5" t="s">
        <v>15</v>
      </c>
      <c r="H14" s="5" t="s">
        <v>15</v>
      </c>
      <c r="I14" s="5" t="s">
        <v>15</v>
      </c>
      <c r="J14" s="5" t="s">
        <v>15</v>
      </c>
      <c r="K14" s="5" t="s">
        <v>15</v>
      </c>
      <c r="L14" s="5" t="s">
        <v>15</v>
      </c>
      <c r="M14" s="53"/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15</v>
      </c>
      <c r="T14" s="5" t="s">
        <v>15</v>
      </c>
      <c r="U14" s="5" t="s">
        <v>15</v>
      </c>
      <c r="V14" s="53"/>
      <c r="W14" s="5" t="s">
        <v>15</v>
      </c>
      <c r="X14" s="5" t="s">
        <v>15</v>
      </c>
      <c r="Y14" s="5" t="s">
        <v>15</v>
      </c>
      <c r="Z14" s="5" t="s">
        <v>15</v>
      </c>
      <c r="AA14" s="5" t="s">
        <v>15</v>
      </c>
      <c r="AB14" s="5" t="s">
        <v>15</v>
      </c>
      <c r="AC14" s="5" t="s">
        <v>15</v>
      </c>
      <c r="AD14" s="5" t="s">
        <v>15</v>
      </c>
    </row>
    <row r="15" spans="1:31" ht="32" thickTop="1" thickBot="1">
      <c r="B15" t="s">
        <v>12</v>
      </c>
      <c r="E15" s="13" t="s">
        <v>22</v>
      </c>
      <c r="F15" s="21" t="s">
        <v>17</v>
      </c>
      <c r="G15" s="13" t="s">
        <v>22</v>
      </c>
      <c r="H15" s="12" t="s">
        <v>31</v>
      </c>
      <c r="I15" s="12" t="s">
        <v>32</v>
      </c>
      <c r="J15" s="12" t="s">
        <v>33</v>
      </c>
      <c r="K15" s="13" t="s">
        <v>22</v>
      </c>
      <c r="L15" s="13" t="s">
        <v>22</v>
      </c>
      <c r="M15" s="53"/>
      <c r="N15" s="13" t="s">
        <v>22</v>
      </c>
      <c r="O15" s="21" t="s">
        <v>17</v>
      </c>
      <c r="P15" s="13" t="s">
        <v>22</v>
      </c>
      <c r="Q15" s="12" t="s">
        <v>31</v>
      </c>
      <c r="R15" s="12" t="s">
        <v>32</v>
      </c>
      <c r="S15" s="12" t="s">
        <v>33</v>
      </c>
      <c r="T15" s="13" t="s">
        <v>22</v>
      </c>
      <c r="U15" s="13" t="s">
        <v>22</v>
      </c>
      <c r="V15" s="53"/>
      <c r="W15" s="13" t="s">
        <v>22</v>
      </c>
      <c r="X15" s="21" t="s">
        <v>17</v>
      </c>
      <c r="Y15" s="13" t="s">
        <v>22</v>
      </c>
      <c r="Z15" s="12" t="s">
        <v>31</v>
      </c>
      <c r="AA15" s="12" t="s">
        <v>32</v>
      </c>
      <c r="AB15" s="12" t="s">
        <v>33</v>
      </c>
      <c r="AC15" s="13" t="s">
        <v>22</v>
      </c>
      <c r="AD15" s="13" t="s">
        <v>22</v>
      </c>
    </row>
    <row r="16" spans="1:31" ht="17" thickTop="1" thickBot="1">
      <c r="B16" t="s">
        <v>13</v>
      </c>
      <c r="E16" s="21" t="s">
        <v>17</v>
      </c>
      <c r="F16" s="10" t="s">
        <v>21</v>
      </c>
      <c r="G16" s="21" t="s">
        <v>17</v>
      </c>
      <c r="H16" s="12"/>
      <c r="I16" s="12"/>
      <c r="J16" s="12"/>
      <c r="K16" s="10" t="s">
        <v>21</v>
      </c>
      <c r="M16" s="53"/>
      <c r="N16" s="21" t="s">
        <v>17</v>
      </c>
      <c r="O16" s="10" t="s">
        <v>21</v>
      </c>
      <c r="P16" s="21" t="s">
        <v>17</v>
      </c>
      <c r="Q16" s="12"/>
      <c r="R16" s="12"/>
      <c r="S16" s="12"/>
      <c r="T16" s="10" t="s">
        <v>21</v>
      </c>
      <c r="V16" s="53"/>
      <c r="W16" s="21" t="s">
        <v>17</v>
      </c>
      <c r="X16" s="10" t="s">
        <v>21</v>
      </c>
      <c r="Y16" s="21" t="s">
        <v>17</v>
      </c>
      <c r="Z16" s="12"/>
      <c r="AA16" s="12"/>
      <c r="AB16" s="12"/>
      <c r="AC16" s="10" t="s">
        <v>21</v>
      </c>
      <c r="AD16" s="21" t="s">
        <v>17</v>
      </c>
    </row>
    <row r="17" spans="2:31" ht="16" thickTop="1"/>
    <row r="18" spans="2:31" ht="16" thickBot="1"/>
    <row r="19" spans="2:31" ht="16" thickBot="1">
      <c r="F19" s="25" t="s">
        <v>47</v>
      </c>
      <c r="G19" s="28"/>
      <c r="H19" s="28"/>
      <c r="I19" s="28"/>
      <c r="J19" s="28"/>
      <c r="K19" s="28"/>
      <c r="L19" s="28"/>
      <c r="M19" s="29"/>
      <c r="S19" s="25" t="s">
        <v>48</v>
      </c>
      <c r="T19" s="26"/>
      <c r="U19" s="27" t="s">
        <v>49</v>
      </c>
      <c r="V19" s="27" t="s">
        <v>50</v>
      </c>
      <c r="W19" s="28"/>
      <c r="X19" s="28"/>
      <c r="Y19" s="28"/>
      <c r="Z19" s="28"/>
      <c r="AA19" s="29"/>
    </row>
    <row r="20" spans="2:31" ht="16" thickTop="1">
      <c r="F20" s="30"/>
      <c r="G20" s="37" t="s">
        <v>39</v>
      </c>
      <c r="H20" s="32"/>
      <c r="I20" s="32" t="s">
        <v>87</v>
      </c>
      <c r="K20" t="s">
        <v>60</v>
      </c>
      <c r="M20" s="33"/>
      <c r="O20" s="63" t="s">
        <v>17</v>
      </c>
      <c r="P20" s="62" t="s">
        <v>88</v>
      </c>
      <c r="Q20" s="62"/>
      <c r="S20" s="30"/>
      <c r="T20" s="36" t="s">
        <v>67</v>
      </c>
      <c r="U20" s="32">
        <f>3*26</f>
        <v>78</v>
      </c>
      <c r="V20" s="32">
        <v>7</v>
      </c>
      <c r="W20" s="32" t="s">
        <v>89</v>
      </c>
      <c r="X20" s="32"/>
      <c r="Y20" s="32"/>
      <c r="Z20" s="32"/>
      <c r="AA20" s="33"/>
    </row>
    <row r="21" spans="2:31" ht="33" customHeight="1">
      <c r="F21" s="30"/>
      <c r="G21" s="32">
        <v>2165</v>
      </c>
      <c r="H21" s="42" t="s">
        <v>40</v>
      </c>
      <c r="I21" s="32">
        <v>767</v>
      </c>
      <c r="K21">
        <v>950</v>
      </c>
      <c r="M21" s="33"/>
      <c r="O21" s="64"/>
      <c r="P21" s="62"/>
      <c r="Q21" s="62"/>
      <c r="S21" s="30"/>
      <c r="T21" s="34" t="s">
        <v>75</v>
      </c>
      <c r="U21" s="35" t="s">
        <v>52</v>
      </c>
      <c r="V21" s="32">
        <v>6</v>
      </c>
      <c r="W21" s="32" t="s">
        <v>81</v>
      </c>
      <c r="X21" s="32"/>
      <c r="Y21" s="32"/>
      <c r="Z21" s="32"/>
      <c r="AA21" s="33"/>
    </row>
    <row r="22" spans="2:31">
      <c r="F22" s="30"/>
      <c r="G22" s="43">
        <f>G21/10/24</f>
        <v>9.0208333333333339</v>
      </c>
      <c r="H22" s="32" t="s">
        <v>41</v>
      </c>
      <c r="I22" s="43">
        <f>I21/10/24</f>
        <v>3.1958333333333333</v>
      </c>
      <c r="K22">
        <v>4</v>
      </c>
      <c r="M22" s="33"/>
      <c r="S22" s="30"/>
      <c r="T22" t="s">
        <v>82</v>
      </c>
      <c r="V22">
        <v>4</v>
      </c>
      <c r="W22" t="s">
        <v>76</v>
      </c>
      <c r="X22" s="32"/>
      <c r="Y22" s="32"/>
      <c r="Z22" s="32"/>
      <c r="AA22" s="33"/>
    </row>
    <row r="23" spans="2:31">
      <c r="F23" s="30" t="s">
        <v>42</v>
      </c>
      <c r="G23" s="43">
        <v>27</v>
      </c>
      <c r="H23" s="32"/>
      <c r="I23" s="43">
        <f>G23</f>
        <v>27</v>
      </c>
      <c r="K23" s="55">
        <f>I23</f>
        <v>27</v>
      </c>
      <c r="M23" s="33"/>
      <c r="S23" s="30"/>
      <c r="T23" s="32" t="s">
        <v>73</v>
      </c>
      <c r="U23" s="32"/>
      <c r="V23" s="32">
        <v>3</v>
      </c>
      <c r="W23" s="32" t="s">
        <v>77</v>
      </c>
      <c r="X23" s="32"/>
      <c r="Y23" s="32"/>
      <c r="Z23" s="32"/>
      <c r="AA23" s="33"/>
    </row>
    <row r="24" spans="2:31">
      <c r="F24" s="30" t="s">
        <v>43</v>
      </c>
      <c r="G24" s="43">
        <f>G23+2*G22</f>
        <v>45.041666666666671</v>
      </c>
      <c r="H24" s="32"/>
      <c r="I24" s="43">
        <f>G23+(2*I22)</f>
        <v>33.391666666666666</v>
      </c>
      <c r="K24" s="43">
        <f>I23+(2*K22)</f>
        <v>35</v>
      </c>
      <c r="M24" s="33"/>
      <c r="S24" s="30"/>
      <c r="T24" s="32" t="s">
        <v>74</v>
      </c>
      <c r="U24" s="32"/>
      <c r="V24" s="32">
        <v>4</v>
      </c>
      <c r="W24" s="32" t="s">
        <v>78</v>
      </c>
      <c r="X24" s="32"/>
      <c r="Y24" s="32"/>
      <c r="Z24" s="32"/>
      <c r="AA24" s="33"/>
    </row>
    <row r="25" spans="2:31" ht="16" thickBot="1">
      <c r="F25" s="38"/>
      <c r="G25" s="52"/>
      <c r="H25" s="44"/>
      <c r="I25" s="52"/>
      <c r="J25" s="44"/>
      <c r="K25" s="44"/>
      <c r="L25" s="44"/>
      <c r="M25" s="41"/>
      <c r="S25" s="30"/>
      <c r="T25" s="31" t="s">
        <v>71</v>
      </c>
      <c r="U25" s="32">
        <v>12</v>
      </c>
      <c r="V25" s="32">
        <v>3</v>
      </c>
      <c r="W25" s="60" t="s">
        <v>84</v>
      </c>
      <c r="X25" s="32"/>
      <c r="Y25" s="32"/>
      <c r="Z25" s="32"/>
      <c r="AA25" s="33"/>
    </row>
    <row r="26" spans="2:31">
      <c r="F26" s="32"/>
      <c r="G26" s="43"/>
      <c r="H26" s="59"/>
      <c r="I26" s="43"/>
      <c r="J26" s="59"/>
      <c r="K26" s="59"/>
      <c r="L26" s="59"/>
      <c r="M26" s="32"/>
      <c r="S26" s="30"/>
      <c r="T26" s="13" t="s">
        <v>72</v>
      </c>
      <c r="U26" s="37" t="s">
        <v>51</v>
      </c>
      <c r="V26" s="32">
        <v>4</v>
      </c>
      <c r="W26" s="32" t="s">
        <v>83</v>
      </c>
      <c r="Y26" s="32"/>
      <c r="Z26" s="32"/>
      <c r="AA26" s="33"/>
    </row>
    <row r="27" spans="2:31">
      <c r="F27" s="32"/>
      <c r="G27" s="43"/>
      <c r="H27" s="59"/>
      <c r="I27" s="43"/>
      <c r="J27" s="59"/>
      <c r="K27" s="59"/>
      <c r="L27" s="59"/>
      <c r="M27" s="32"/>
      <c r="S27" s="30"/>
      <c r="T27" s="61" t="s">
        <v>79</v>
      </c>
      <c r="U27" s="37"/>
      <c r="V27" s="60">
        <v>2</v>
      </c>
      <c r="W27" s="60" t="s">
        <v>80</v>
      </c>
      <c r="Y27" s="32"/>
      <c r="Z27" s="32"/>
      <c r="AA27" s="33"/>
    </row>
    <row r="28" spans="2:31">
      <c r="B28" s="1"/>
      <c r="S28" s="30"/>
      <c r="T28" s="32"/>
      <c r="U28" s="32"/>
      <c r="V28" s="32">
        <v>2</v>
      </c>
      <c r="W28" s="32" t="s">
        <v>58</v>
      </c>
      <c r="X28" s="32"/>
      <c r="Y28" s="32"/>
      <c r="Z28" s="32"/>
      <c r="AA28" s="33"/>
    </row>
    <row r="29" spans="2:31" ht="16" thickBot="1">
      <c r="B29" s="1"/>
      <c r="S29" s="38"/>
      <c r="T29" s="39"/>
      <c r="U29" s="39"/>
      <c r="V29" s="40">
        <f>SUM(V20:V28)</f>
        <v>35</v>
      </c>
      <c r="W29" s="40" t="s">
        <v>43</v>
      </c>
      <c r="X29" s="39"/>
      <c r="Y29" s="39"/>
      <c r="Z29" s="39"/>
      <c r="AA29" s="41"/>
    </row>
    <row r="30" spans="2:31">
      <c r="B30" s="1"/>
      <c r="S30" s="32"/>
      <c r="T30" s="32"/>
      <c r="U30" s="32"/>
      <c r="V30" s="51"/>
      <c r="W30" s="51"/>
      <c r="X30" s="32"/>
      <c r="Y30" s="32"/>
      <c r="Z30" s="32"/>
      <c r="AA30" s="32"/>
    </row>
    <row r="31" spans="2:31">
      <c r="B31" s="1" t="s">
        <v>14</v>
      </c>
      <c r="C31" s="23" t="s">
        <v>35</v>
      </c>
      <c r="D31" s="23" t="s">
        <v>35</v>
      </c>
      <c r="E31" s="23" t="s">
        <v>35</v>
      </c>
      <c r="F31" s="23" t="s">
        <v>35</v>
      </c>
      <c r="G31" s="23" t="s">
        <v>35</v>
      </c>
      <c r="H31" s="23" t="s">
        <v>35</v>
      </c>
      <c r="I31" s="23" t="s">
        <v>35</v>
      </c>
      <c r="J31" s="23" t="s">
        <v>35</v>
      </c>
      <c r="K31" s="23" t="s">
        <v>35</v>
      </c>
      <c r="L31" s="23" t="s">
        <v>35</v>
      </c>
      <c r="M31" s="24" t="s">
        <v>36</v>
      </c>
      <c r="N31" s="24" t="s">
        <v>36</v>
      </c>
      <c r="O31" s="24" t="s">
        <v>36</v>
      </c>
      <c r="P31" s="24" t="s">
        <v>36</v>
      </c>
      <c r="Q31" s="24" t="s">
        <v>36</v>
      </c>
      <c r="R31" s="24" t="s">
        <v>36</v>
      </c>
      <c r="S31" s="24" t="s">
        <v>36</v>
      </c>
      <c r="T31" s="24" t="s">
        <v>36</v>
      </c>
      <c r="U31" s="24" t="s">
        <v>36</v>
      </c>
      <c r="V31" s="22" t="s">
        <v>37</v>
      </c>
      <c r="W31" s="22" t="s">
        <v>37</v>
      </c>
      <c r="X31" s="22" t="s">
        <v>37</v>
      </c>
      <c r="Y31" s="22" t="s">
        <v>37</v>
      </c>
      <c r="Z31" s="22" t="s">
        <v>37</v>
      </c>
      <c r="AA31" s="22" t="s">
        <v>37</v>
      </c>
      <c r="AB31" s="22" t="s">
        <v>37</v>
      </c>
      <c r="AC31" s="22" t="s">
        <v>37</v>
      </c>
      <c r="AD31" s="22" t="s">
        <v>37</v>
      </c>
      <c r="AE31" s="22" t="s">
        <v>37</v>
      </c>
    </row>
    <row r="32" spans="2:31" s="1" customFormat="1">
      <c r="B32" s="1" t="s">
        <v>0</v>
      </c>
      <c r="C32" s="1">
        <v>-1</v>
      </c>
      <c r="D32" s="1">
        <f t="shared" ref="D32:N32" si="20">C32+1</f>
        <v>0</v>
      </c>
      <c r="E32" s="1">
        <f t="shared" si="20"/>
        <v>1</v>
      </c>
      <c r="F32" s="1">
        <f t="shared" si="20"/>
        <v>2</v>
      </c>
      <c r="G32" s="1">
        <f t="shared" si="20"/>
        <v>3</v>
      </c>
      <c r="H32" s="1">
        <f t="shared" si="20"/>
        <v>4</v>
      </c>
      <c r="I32" s="1">
        <f t="shared" si="20"/>
        <v>5</v>
      </c>
      <c r="J32" s="1">
        <f t="shared" si="20"/>
        <v>6</v>
      </c>
      <c r="K32" s="1">
        <f t="shared" si="20"/>
        <v>7</v>
      </c>
      <c r="L32" s="1">
        <f t="shared" si="20"/>
        <v>8</v>
      </c>
      <c r="M32" s="1">
        <f t="shared" si="20"/>
        <v>9</v>
      </c>
      <c r="N32" s="1">
        <f t="shared" si="20"/>
        <v>10</v>
      </c>
      <c r="O32" s="1">
        <f t="shared" ref="O32" si="21">N32+1</f>
        <v>11</v>
      </c>
      <c r="P32" s="1">
        <f t="shared" ref="P32" si="22">O32+1</f>
        <v>12</v>
      </c>
      <c r="Q32" s="1">
        <f t="shared" ref="Q32" si="23">P32+1</f>
        <v>13</v>
      </c>
      <c r="R32" s="1">
        <f t="shared" ref="R32" si="24">Q32+1</f>
        <v>14</v>
      </c>
      <c r="S32" s="1">
        <f t="shared" ref="S32" si="25">R32+1</f>
        <v>15</v>
      </c>
      <c r="T32" s="1">
        <f t="shared" ref="T32" si="26">S32+1</f>
        <v>16</v>
      </c>
      <c r="U32" s="1">
        <f t="shared" ref="U32" si="27">T32+1</f>
        <v>17</v>
      </c>
      <c r="V32" s="1">
        <f t="shared" ref="V32" si="28">U32+1</f>
        <v>18</v>
      </c>
      <c r="W32" s="1">
        <f t="shared" ref="W32" si="29">V32+1</f>
        <v>19</v>
      </c>
      <c r="X32" s="1">
        <f t="shared" ref="X32" si="30">W32+1</f>
        <v>20</v>
      </c>
      <c r="Y32" s="1">
        <f t="shared" ref="Y32" si="31">X32+1</f>
        <v>21</v>
      </c>
      <c r="Z32" s="1">
        <f t="shared" ref="Z32" si="32">Y32+1</f>
        <v>22</v>
      </c>
      <c r="AA32" s="1">
        <f t="shared" ref="AA32" si="33">Z32+1</f>
        <v>23</v>
      </c>
      <c r="AB32" s="1">
        <f t="shared" ref="AB32" si="34">AA32+1</f>
        <v>24</v>
      </c>
      <c r="AC32" s="1">
        <f t="shared" ref="AC32" si="35">AB32+1</f>
        <v>25</v>
      </c>
      <c r="AD32" s="1">
        <f t="shared" ref="AD32" si="36">AC32+1</f>
        <v>26</v>
      </c>
      <c r="AE32" s="1">
        <f t="shared" ref="AE32" si="37">AD32+1</f>
        <v>27</v>
      </c>
    </row>
    <row r="33" spans="2:31" ht="30">
      <c r="B33" t="s">
        <v>2</v>
      </c>
      <c r="C33" s="7" t="s">
        <v>27</v>
      </c>
      <c r="D33" s="4"/>
      <c r="E33" s="14" t="s">
        <v>23</v>
      </c>
      <c r="F33" s="14"/>
      <c r="G33" s="16" t="s">
        <v>26</v>
      </c>
      <c r="H33" s="18"/>
      <c r="I33" s="18"/>
      <c r="J33" s="16" t="s">
        <v>26</v>
      </c>
      <c r="K33" s="17"/>
      <c r="L33" s="15"/>
      <c r="M33" s="4"/>
      <c r="N33" s="4"/>
      <c r="O33" s="14"/>
      <c r="P33" s="14"/>
      <c r="Q33" s="16" t="s">
        <v>26</v>
      </c>
      <c r="R33" s="18"/>
      <c r="S33" s="18"/>
      <c r="T33" s="16" t="s">
        <v>26</v>
      </c>
      <c r="U33" s="17"/>
      <c r="V33" s="15"/>
      <c r="W33" s="4"/>
      <c r="X33" s="4"/>
      <c r="Y33" s="14"/>
      <c r="Z33" s="16" t="s">
        <v>26</v>
      </c>
      <c r="AA33" s="18"/>
      <c r="AB33" s="18"/>
      <c r="AC33" s="16" t="s">
        <v>26</v>
      </c>
      <c r="AD33" s="4"/>
      <c r="AE33" s="4"/>
    </row>
    <row r="34" spans="2:31">
      <c r="B34" t="s">
        <v>3</v>
      </c>
      <c r="C34" s="4"/>
      <c r="D34" s="4"/>
      <c r="E34" s="14"/>
      <c r="F34" s="14"/>
      <c r="G34" s="16" t="s">
        <v>26</v>
      </c>
      <c r="H34" s="18"/>
      <c r="I34" s="18"/>
      <c r="J34" s="16" t="s">
        <v>26</v>
      </c>
      <c r="K34" s="17"/>
      <c r="L34" s="15"/>
      <c r="M34" s="4"/>
      <c r="N34" s="4"/>
      <c r="O34" s="14"/>
      <c r="P34" s="14"/>
      <c r="Q34" s="16" t="s">
        <v>26</v>
      </c>
      <c r="R34" s="18"/>
      <c r="S34" s="18"/>
      <c r="T34" s="16" t="s">
        <v>26</v>
      </c>
      <c r="U34" s="17"/>
      <c r="V34" s="15"/>
      <c r="W34" s="4"/>
      <c r="X34" s="4"/>
      <c r="Y34" s="14"/>
      <c r="Z34" s="16" t="s">
        <v>26</v>
      </c>
      <c r="AA34" s="18"/>
      <c r="AB34" s="18"/>
      <c r="AC34" s="16" t="s">
        <v>26</v>
      </c>
      <c r="AD34" s="4"/>
      <c r="AE34" s="4"/>
    </row>
    <row r="35" spans="2:31" ht="45">
      <c r="B35" t="s">
        <v>4</v>
      </c>
      <c r="C35" s="4"/>
      <c r="D35" s="4"/>
      <c r="E35" s="14"/>
      <c r="F35" s="14"/>
      <c r="G35" s="14"/>
      <c r="H35" s="18"/>
      <c r="I35" s="18"/>
      <c r="J35" s="14"/>
      <c r="K35" s="15"/>
      <c r="L35" s="15"/>
      <c r="M35" s="4"/>
      <c r="N35" s="4"/>
      <c r="O35" s="14"/>
      <c r="P35" s="14"/>
      <c r="Q35" s="14"/>
      <c r="R35" s="18"/>
      <c r="S35" s="18"/>
      <c r="T35" s="15" t="s">
        <v>24</v>
      </c>
      <c r="U35" s="15"/>
      <c r="V35" s="4" t="s">
        <v>27</v>
      </c>
      <c r="W35" s="4"/>
      <c r="X35" s="14" t="s">
        <v>23</v>
      </c>
      <c r="Y35" s="14"/>
      <c r="Z35" s="14"/>
      <c r="AA35" s="18"/>
      <c r="AB35" s="18"/>
      <c r="AC35" s="4" t="s">
        <v>27</v>
      </c>
      <c r="AD35" s="4"/>
      <c r="AE35" t="s">
        <v>38</v>
      </c>
    </row>
    <row r="36" spans="2:31">
      <c r="B36" t="s">
        <v>5</v>
      </c>
      <c r="C36" s="4"/>
      <c r="D36" s="4"/>
      <c r="E36" s="14"/>
      <c r="F36" s="14"/>
      <c r="G36" s="14"/>
      <c r="H36" s="18"/>
      <c r="I36" s="18"/>
      <c r="J36" s="14"/>
      <c r="K36" s="17"/>
      <c r="L36" s="15"/>
      <c r="M36" s="4"/>
      <c r="N36" s="4"/>
      <c r="O36" s="14"/>
      <c r="P36" s="14"/>
      <c r="Q36" s="14"/>
      <c r="R36" s="18"/>
      <c r="S36" s="18"/>
      <c r="T36" s="17"/>
      <c r="U36" s="17"/>
      <c r="V36" s="4"/>
      <c r="W36" s="4"/>
      <c r="X36" s="14"/>
      <c r="Y36" s="14"/>
      <c r="Z36" s="14"/>
      <c r="AA36" s="18"/>
      <c r="AB36" s="18"/>
      <c r="AC36" s="4"/>
      <c r="AD36" s="4"/>
    </row>
    <row r="37" spans="2:31">
      <c r="B37" t="s">
        <v>6</v>
      </c>
      <c r="C37" s="4"/>
      <c r="D37" s="4"/>
      <c r="E37" s="14"/>
      <c r="F37" s="16" t="s">
        <v>26</v>
      </c>
      <c r="G37" s="14"/>
      <c r="H37" s="18"/>
      <c r="I37" s="16" t="s">
        <v>26</v>
      </c>
      <c r="J37" s="14"/>
      <c r="K37" s="17"/>
      <c r="L37" s="15"/>
      <c r="M37" s="8"/>
      <c r="N37" s="4"/>
      <c r="O37" s="14"/>
      <c r="P37" s="16" t="s">
        <v>26</v>
      </c>
      <c r="Q37" s="14"/>
      <c r="R37" s="18"/>
      <c r="S37" s="16" t="s">
        <v>26</v>
      </c>
      <c r="T37" s="17"/>
      <c r="U37" s="17"/>
      <c r="V37" s="4"/>
      <c r="W37" s="8"/>
      <c r="X37" s="14"/>
      <c r="Y37" s="16" t="s">
        <v>26</v>
      </c>
      <c r="Z37" s="14"/>
      <c r="AA37" s="18"/>
      <c r="AB37" s="16" t="s">
        <v>26</v>
      </c>
      <c r="AC37" s="4"/>
      <c r="AD37" s="8"/>
    </row>
    <row r="38" spans="2:31">
      <c r="B38" t="s">
        <v>7</v>
      </c>
      <c r="C38" s="7"/>
      <c r="D38" s="4"/>
      <c r="E38" s="14"/>
      <c r="F38" s="16" t="s">
        <v>26</v>
      </c>
      <c r="G38" s="14"/>
      <c r="H38" s="18"/>
      <c r="I38" s="16" t="s">
        <v>26</v>
      </c>
      <c r="J38" s="14"/>
      <c r="K38" s="17"/>
      <c r="L38" s="15"/>
      <c r="M38" s="8"/>
      <c r="N38" s="4"/>
      <c r="O38" s="14"/>
      <c r="P38" s="16" t="s">
        <v>26</v>
      </c>
      <c r="Q38" s="14"/>
      <c r="R38" s="18"/>
      <c r="S38" s="16" t="s">
        <v>26</v>
      </c>
      <c r="T38" s="17"/>
      <c r="U38" s="17"/>
      <c r="V38" s="4"/>
      <c r="W38" s="8"/>
      <c r="X38" s="14"/>
      <c r="Y38" s="16" t="s">
        <v>26</v>
      </c>
      <c r="Z38" s="14"/>
      <c r="AA38" s="18"/>
      <c r="AB38" s="16" t="s">
        <v>26</v>
      </c>
      <c r="AC38" s="4"/>
      <c r="AD38" s="8"/>
    </row>
    <row r="39" spans="2:31" ht="30">
      <c r="B39" t="s">
        <v>8</v>
      </c>
      <c r="C39" s="7" t="s">
        <v>19</v>
      </c>
      <c r="D39" s="7" t="s">
        <v>20</v>
      </c>
      <c r="E39" s="14" t="s">
        <v>19</v>
      </c>
      <c r="F39" s="16" t="s">
        <v>26</v>
      </c>
      <c r="G39" s="14" t="s">
        <v>19</v>
      </c>
      <c r="H39" s="14" t="s">
        <v>19</v>
      </c>
      <c r="I39" s="16" t="s">
        <v>26</v>
      </c>
      <c r="J39" s="14" t="s">
        <v>19</v>
      </c>
      <c r="K39" s="15" t="s">
        <v>19</v>
      </c>
      <c r="L39" s="15" t="s">
        <v>19</v>
      </c>
      <c r="M39" s="4" t="s">
        <v>19</v>
      </c>
      <c r="N39" s="4" t="s">
        <v>20</v>
      </c>
      <c r="O39" s="14" t="s">
        <v>19</v>
      </c>
      <c r="P39" s="16" t="s">
        <v>26</v>
      </c>
      <c r="Q39" s="14" t="s">
        <v>19</v>
      </c>
      <c r="R39" s="14" t="s">
        <v>19</v>
      </c>
      <c r="S39" s="16" t="s">
        <v>26</v>
      </c>
      <c r="T39" s="15" t="s">
        <v>19</v>
      </c>
      <c r="U39" s="15" t="s">
        <v>19</v>
      </c>
      <c r="V39" s="4" t="s">
        <v>19</v>
      </c>
      <c r="W39" s="4" t="s">
        <v>19</v>
      </c>
      <c r="X39" s="14" t="s">
        <v>19</v>
      </c>
      <c r="Y39" s="16" t="s">
        <v>26</v>
      </c>
      <c r="Z39" s="14" t="s">
        <v>19</v>
      </c>
      <c r="AA39" s="14" t="s">
        <v>19</v>
      </c>
      <c r="AB39" s="16" t="s">
        <v>26</v>
      </c>
      <c r="AC39" s="4" t="s">
        <v>19</v>
      </c>
      <c r="AD39" s="4" t="s">
        <v>19</v>
      </c>
    </row>
    <row r="40" spans="2:31" ht="45">
      <c r="B40" t="s">
        <v>9</v>
      </c>
      <c r="C40" s="4"/>
      <c r="D40" s="4"/>
      <c r="E40" s="14"/>
      <c r="F40" s="16" t="s">
        <v>26</v>
      </c>
      <c r="G40" s="14"/>
      <c r="H40" s="18"/>
      <c r="I40" s="16" t="s">
        <v>26</v>
      </c>
      <c r="J40" s="15" t="s">
        <v>24</v>
      </c>
      <c r="K40" s="15"/>
      <c r="L40" s="4" t="s">
        <v>27</v>
      </c>
      <c r="M40" s="8"/>
      <c r="N40" s="14" t="s">
        <v>23</v>
      </c>
      <c r="O40" s="14"/>
      <c r="P40" s="16" t="s">
        <v>26</v>
      </c>
      <c r="Q40" s="14"/>
      <c r="R40" s="18"/>
      <c r="S40" s="16" t="s">
        <v>26</v>
      </c>
      <c r="T40" s="15"/>
      <c r="U40" s="15"/>
      <c r="V40" s="4"/>
      <c r="W40" s="8"/>
      <c r="X40" s="14"/>
      <c r="Y40" s="16" t="s">
        <v>26</v>
      </c>
      <c r="Z40" s="14"/>
      <c r="AA40" s="18"/>
      <c r="AB40" s="16" t="s">
        <v>26</v>
      </c>
      <c r="AC40" s="4"/>
      <c r="AD40" s="8"/>
    </row>
    <row r="41" spans="2:31" ht="30">
      <c r="B41" t="s">
        <v>10</v>
      </c>
      <c r="C41" s="4"/>
      <c r="D41" s="4"/>
      <c r="E41" s="14"/>
      <c r="F41" s="14" t="s">
        <v>19</v>
      </c>
      <c r="G41" s="14"/>
      <c r="H41" s="18"/>
      <c r="I41" s="14" t="s">
        <v>19</v>
      </c>
      <c r="J41" s="15"/>
      <c r="K41" s="15"/>
      <c r="L41" s="4"/>
      <c r="M41" s="4"/>
      <c r="N41" s="14"/>
      <c r="O41" s="14"/>
      <c r="P41" s="14" t="s">
        <v>19</v>
      </c>
      <c r="Q41" s="14"/>
      <c r="R41" s="18"/>
      <c r="S41" s="14" t="s">
        <v>19</v>
      </c>
      <c r="T41" s="15"/>
      <c r="U41" s="15"/>
      <c r="V41" s="4"/>
      <c r="W41" s="4"/>
      <c r="X41" s="14"/>
      <c r="Y41" s="14" t="s">
        <v>19</v>
      </c>
      <c r="Z41" s="14"/>
      <c r="AA41" s="18"/>
      <c r="AB41" s="14" t="s">
        <v>19</v>
      </c>
      <c r="AC41" s="4"/>
      <c r="AD41" s="4"/>
    </row>
    <row r="42" spans="2:31">
      <c r="B42" t="s">
        <v>11</v>
      </c>
      <c r="C42" s="4"/>
      <c r="D42" s="4"/>
      <c r="E42" s="14"/>
      <c r="F42" s="14"/>
      <c r="G42" s="14"/>
      <c r="H42" s="18"/>
      <c r="I42" s="14"/>
      <c r="J42" s="15"/>
      <c r="K42" s="15"/>
      <c r="L42" s="4"/>
      <c r="M42" s="4"/>
      <c r="N42" s="14"/>
      <c r="O42" s="14"/>
      <c r="P42" s="14"/>
      <c r="Q42" s="14"/>
      <c r="R42" s="18"/>
      <c r="S42" s="14"/>
      <c r="T42" s="15"/>
      <c r="U42" s="15"/>
      <c r="V42" s="4"/>
      <c r="W42" s="4"/>
      <c r="X42" s="14"/>
      <c r="Y42" s="14"/>
      <c r="Z42" s="14"/>
      <c r="AA42" s="18"/>
      <c r="AB42" s="14"/>
      <c r="AC42" s="4"/>
      <c r="AD42" s="4"/>
    </row>
    <row r="43" spans="2:31">
      <c r="B43" t="s">
        <v>12</v>
      </c>
      <c r="C43" s="4"/>
      <c r="D43" s="4"/>
      <c r="E43" s="14"/>
      <c r="F43" s="16" t="s">
        <v>26</v>
      </c>
      <c r="G43" s="14"/>
      <c r="H43" s="18"/>
      <c r="I43" s="16" t="s">
        <v>26</v>
      </c>
      <c r="J43" s="15"/>
      <c r="K43" s="15"/>
      <c r="L43" s="4"/>
      <c r="M43" s="4"/>
      <c r="N43" s="14"/>
      <c r="O43" s="14"/>
      <c r="P43" s="16" t="s">
        <v>26</v>
      </c>
      <c r="Q43" s="14"/>
      <c r="R43" s="18"/>
      <c r="S43" s="16" t="s">
        <v>26</v>
      </c>
      <c r="T43" s="15"/>
      <c r="U43" s="15"/>
      <c r="V43" s="4"/>
      <c r="W43" s="4"/>
      <c r="X43" s="14"/>
      <c r="Y43" s="16" t="s">
        <v>26</v>
      </c>
      <c r="Z43" s="14"/>
      <c r="AA43" s="18"/>
      <c r="AB43" s="16" t="s">
        <v>26</v>
      </c>
      <c r="AC43" s="4"/>
      <c r="AD43" s="4"/>
    </row>
    <row r="44" spans="2:31">
      <c r="B44" t="s">
        <v>13</v>
      </c>
      <c r="C44" s="4"/>
      <c r="D44" s="4"/>
      <c r="E44" s="14"/>
      <c r="F44" s="16" t="s">
        <v>26</v>
      </c>
      <c r="G44" s="14"/>
      <c r="H44" s="18"/>
      <c r="I44" s="16" t="s">
        <v>26</v>
      </c>
      <c r="J44" s="15"/>
      <c r="K44" s="15"/>
      <c r="L44" s="4"/>
      <c r="M44" s="4"/>
      <c r="N44" s="14"/>
      <c r="O44" s="14"/>
      <c r="P44" s="16" t="s">
        <v>26</v>
      </c>
      <c r="Q44" s="14"/>
      <c r="R44" s="18"/>
      <c r="S44" s="16" t="s">
        <v>26</v>
      </c>
      <c r="T44" s="15"/>
      <c r="U44" s="15"/>
      <c r="V44" s="4"/>
      <c r="W44" s="4"/>
      <c r="X44" s="14"/>
      <c r="Y44" s="16" t="s">
        <v>26</v>
      </c>
      <c r="Z44" s="14"/>
      <c r="AA44" s="18"/>
      <c r="AB44" s="16" t="s">
        <v>26</v>
      </c>
      <c r="AC44" s="4"/>
      <c r="AD44" s="4"/>
    </row>
    <row r="46" spans="2:31" ht="16" thickBot="1"/>
    <row r="47" spans="2:31">
      <c r="F47" s="25" t="s">
        <v>54</v>
      </c>
      <c r="G47" s="29"/>
      <c r="S47" s="25" t="s">
        <v>57</v>
      </c>
      <c r="T47" s="26"/>
      <c r="U47" s="27" t="s">
        <v>49</v>
      </c>
      <c r="V47" s="27" t="s">
        <v>50</v>
      </c>
      <c r="W47" s="47"/>
      <c r="X47" s="48"/>
      <c r="Y47" s="29"/>
    </row>
    <row r="48" spans="2:31">
      <c r="F48" s="30" t="s">
        <v>64</v>
      </c>
      <c r="G48" s="33"/>
      <c r="S48" s="30"/>
      <c r="T48" s="49" t="s">
        <v>44</v>
      </c>
      <c r="U48" s="32">
        <v>12</v>
      </c>
      <c r="V48" s="32">
        <v>6</v>
      </c>
      <c r="W48" s="32" t="s">
        <v>56</v>
      </c>
      <c r="Y48" s="33"/>
    </row>
    <row r="49" spans="2:25">
      <c r="F49" s="45" t="s">
        <v>61</v>
      </c>
      <c r="G49" s="46">
        <f>G22*2+29+2</f>
        <v>49.041666666666671</v>
      </c>
      <c r="S49" s="30"/>
      <c r="T49" t="s">
        <v>65</v>
      </c>
      <c r="U49" s="32">
        <v>28</v>
      </c>
      <c r="V49" s="32">
        <v>3</v>
      </c>
      <c r="W49" s="32" t="s">
        <v>70</v>
      </c>
      <c r="Y49" s="33"/>
    </row>
    <row r="50" spans="2:25">
      <c r="F50" s="45" t="s">
        <v>62</v>
      </c>
      <c r="G50" s="46">
        <f>I22*2+29+2</f>
        <v>37.391666666666666</v>
      </c>
      <c r="S50" s="30"/>
      <c r="T50" t="s">
        <v>66</v>
      </c>
      <c r="V50">
        <v>2</v>
      </c>
      <c r="W50" t="s">
        <v>69</v>
      </c>
      <c r="Y50" s="33"/>
    </row>
    <row r="51" spans="2:25" ht="16" thickBot="1">
      <c r="F51" s="56" t="s">
        <v>63</v>
      </c>
      <c r="G51" s="57">
        <f>2*K22+29+2</f>
        <v>39</v>
      </c>
      <c r="S51" s="30"/>
      <c r="T51" s="50" t="s">
        <v>67</v>
      </c>
      <c r="U51" s="32">
        <f>3*66</f>
        <v>198</v>
      </c>
      <c r="V51" s="32">
        <v>8</v>
      </c>
      <c r="W51" s="32" t="s">
        <v>46</v>
      </c>
      <c r="Y51" s="33"/>
    </row>
    <row r="52" spans="2:25">
      <c r="F52" s="37"/>
      <c r="G52" s="43"/>
      <c r="S52" s="30"/>
      <c r="T52" s="58" t="s">
        <v>68</v>
      </c>
      <c r="U52" s="32">
        <v>6</v>
      </c>
      <c r="V52" s="32">
        <v>3</v>
      </c>
      <c r="W52" s="32" t="s">
        <v>45</v>
      </c>
      <c r="Y52" s="33"/>
    </row>
    <row r="53" spans="2:25">
      <c r="B53" s="1" t="s">
        <v>53</v>
      </c>
      <c r="S53" s="30"/>
      <c r="T53" s="32"/>
      <c r="U53" s="32"/>
      <c r="V53" s="32">
        <v>2</v>
      </c>
      <c r="W53" s="32" t="s">
        <v>55</v>
      </c>
      <c r="Y53" s="33"/>
    </row>
    <row r="54" spans="2:25" ht="16" thickBot="1">
      <c r="B54" t="s">
        <v>18</v>
      </c>
      <c r="S54" s="38"/>
      <c r="T54" s="39"/>
      <c r="U54" s="39"/>
      <c r="V54" s="40">
        <f>SUM(V48:V53)</f>
        <v>24</v>
      </c>
      <c r="W54" s="40" t="s">
        <v>43</v>
      </c>
      <c r="X54" s="39"/>
      <c r="Y54" s="41"/>
    </row>
    <row r="55" spans="2:25">
      <c r="B55" t="s">
        <v>25</v>
      </c>
    </row>
    <row r="56" spans="2:25">
      <c r="B56" t="s">
        <v>90</v>
      </c>
    </row>
  </sheetData>
  <mergeCells count="2">
    <mergeCell ref="P20:Q21"/>
    <mergeCell ref="O20:O21"/>
  </mergeCells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ERI, UCSB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Siegel</dc:creator>
  <cp:lastModifiedBy>David Siegel</cp:lastModifiedBy>
  <dcterms:created xsi:type="dcterms:W3CDTF">2016-04-06T14:46:03Z</dcterms:created>
  <dcterms:modified xsi:type="dcterms:W3CDTF">2016-07-15T15:51:53Z</dcterms:modified>
</cp:coreProperties>
</file>